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 firstSheet="1" activeTab="5"/>
  </bookViews>
  <sheets>
    <sheet name="verkoop week 0210" sheetId="1" r:id="rId1"/>
    <sheet name="verkoop week 0910" sheetId="2" r:id="rId2"/>
    <sheet name="verkoop week 1610" sheetId="3" r:id="rId3"/>
    <sheet name="verkoop week 2310" sheetId="4" r:id="rId4"/>
    <sheet name="verkoopweek 0611" sheetId="5" r:id="rId5"/>
    <sheet name="verkoopweek 03,12" sheetId="6" r:id="rId6"/>
  </sheets>
  <calcPr calcId="145621"/>
</workbook>
</file>

<file path=xl/calcChain.xml><?xml version="1.0" encoding="utf-8"?>
<calcChain xmlns="http://schemas.openxmlformats.org/spreadsheetml/2006/main">
  <c r="I17" i="6" l="1"/>
  <c r="E17" i="6"/>
  <c r="E12" i="6"/>
  <c r="E11" i="6"/>
  <c r="E10" i="6"/>
  <c r="E9" i="6"/>
  <c r="E8" i="6"/>
  <c r="E7" i="6"/>
  <c r="E6" i="6"/>
  <c r="E5" i="6"/>
  <c r="E4" i="6"/>
  <c r="G3" i="6"/>
  <c r="E3" i="6"/>
  <c r="E14" i="6" l="1"/>
  <c r="F17" i="5"/>
  <c r="H3" i="5"/>
  <c r="F4" i="5"/>
  <c r="F5" i="5"/>
  <c r="F6" i="5"/>
  <c r="F7" i="5"/>
  <c r="F8" i="5"/>
  <c r="F9" i="5"/>
  <c r="F10" i="5"/>
  <c r="F11" i="5"/>
  <c r="F12" i="5"/>
  <c r="F3" i="5"/>
  <c r="J17" i="5" l="1"/>
  <c r="F14" i="5"/>
  <c r="I17" i="4"/>
  <c r="E15" i="4"/>
  <c r="E17" i="4" s="1"/>
  <c r="E14" i="4"/>
  <c r="E13" i="4"/>
  <c r="E12" i="4"/>
  <c r="E11" i="4"/>
  <c r="E10" i="4"/>
  <c r="E9" i="4"/>
  <c r="E8" i="4"/>
  <c r="E7" i="4"/>
  <c r="E6" i="4"/>
  <c r="E5" i="4"/>
  <c r="E4" i="4"/>
  <c r="E3" i="4"/>
  <c r="E17" i="3" l="1"/>
  <c r="E12" i="3"/>
  <c r="E11" i="3"/>
  <c r="E10" i="3"/>
  <c r="E9" i="3"/>
  <c r="E8" i="3"/>
  <c r="E7" i="3"/>
  <c r="E6" i="3"/>
  <c r="E5" i="3"/>
  <c r="E4" i="3"/>
  <c r="E3" i="3"/>
  <c r="E14" i="3" l="1"/>
  <c r="E4" i="2"/>
  <c r="E5" i="2"/>
  <c r="E6" i="2"/>
  <c r="E7" i="2"/>
  <c r="E8" i="2"/>
  <c r="E9" i="2"/>
  <c r="E10" i="2"/>
  <c r="E11" i="2"/>
  <c r="E12" i="2"/>
  <c r="E14" i="2" s="1"/>
  <c r="G3" i="2" s="1"/>
  <c r="E3" i="2"/>
  <c r="E17" i="1" l="1"/>
  <c r="G3" i="1"/>
  <c r="E14" i="1"/>
  <c r="E3" i="1"/>
  <c r="E4" i="1"/>
  <c r="E5" i="1"/>
  <c r="E6" i="1"/>
  <c r="E7" i="1"/>
  <c r="E8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<sst xmlns="http://schemas.openxmlformats.org/spreadsheetml/2006/main" count="169" uniqueCount="34">
  <si>
    <t>AP</t>
  </si>
  <si>
    <t>VP</t>
  </si>
  <si>
    <t>Verkoop per week (aantal)</t>
  </si>
  <si>
    <t>omzet/week</t>
  </si>
  <si>
    <t>Winst per week (aantal)</t>
  </si>
  <si>
    <t xml:space="preserve">Beginvoorraad </t>
  </si>
  <si>
    <t>eindvoorraad</t>
  </si>
  <si>
    <t>bestelling voor voorraad</t>
  </si>
  <si>
    <t>Minimumvoorraad</t>
  </si>
  <si>
    <t>Maximumvoorraad</t>
  </si>
  <si>
    <t>Begin kas</t>
  </si>
  <si>
    <t xml:space="preserve">Eind kas </t>
  </si>
  <si>
    <t xml:space="preserve"> </t>
  </si>
  <si>
    <t xml:space="preserve">  </t>
  </si>
  <si>
    <t xml:space="preserve">chocolade wafel </t>
  </si>
  <si>
    <t xml:space="preserve">dino </t>
  </si>
  <si>
    <t>kinderbueno br</t>
  </si>
  <si>
    <t>kinderbueno wit</t>
  </si>
  <si>
    <t>snicker</t>
  </si>
  <si>
    <t>leo</t>
  </si>
  <si>
    <t>caprisun</t>
  </si>
  <si>
    <t>fruitsap</t>
  </si>
  <si>
    <t>chips zout</t>
  </si>
  <si>
    <t xml:space="preserve">chips paprika </t>
  </si>
  <si>
    <t>vanille  wafel</t>
  </si>
  <si>
    <t>inkomsten 1week</t>
  </si>
  <si>
    <t>echt in kas</t>
  </si>
  <si>
    <t xml:space="preserve">megegeven voor bestelling </t>
  </si>
  <si>
    <t>eind kas</t>
  </si>
  <si>
    <t xml:space="preserve">lolly </t>
  </si>
  <si>
    <t>chocolademelk</t>
  </si>
  <si>
    <t xml:space="preserve">omzet week 3 (16/10): 242,70                             omzet volgens kassa: 236,81               verschil 5,89 </t>
  </si>
  <si>
    <t>lolly</t>
  </si>
  <si>
    <t>verschil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</si>
</sst>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&quot;€&quot;\ \-#,##0.00"/>
    <numFmt numFmtId="164" formatCode="&quot;€&quot;\ 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8" fontId="0" fillId="0" borderId="1" xfId="0" applyNumberFormat="1" applyBorder="1"/>
    <xf numFmtId="164" fontId="0" fillId="0" borderId="1" xfId="0" applyNumberFormat="1" applyBorder="1"/>
    <xf numFmtId="8" fontId="0" fillId="0" borderId="2" xfId="0" applyNumberFormat="1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8" fontId="0" fillId="0" borderId="1" xfId="0" applyNumberForma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1" xfId="0" applyFill="1" applyBorder="1"/>
    <xf numFmtId="0" fontId="0" fillId="2" borderId="1" xfId="0" applyFill="1" applyBorder="1"/>
    <xf numFmtId="0" fontId="0" fillId="0" borderId="1" xfId="0" applyFill="1" applyBorder="1"/>
    <xf numFmtId="8" fontId="0" fillId="0" borderId="0" xfId="0" applyNumberFormat="1"/>
    <xf numFmtId="8" fontId="0" fillId="0" borderId="10" xfId="0" applyNumberFormat="1" applyBorder="1" applyAlignment="1">
      <alignment horizontal="center" vertical="center"/>
    </xf>
    <xf numFmtId="8" fontId="0" fillId="0" borderId="16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</cellXfs>
  <cellStyles count="1">
    <cellStyle name="Standaard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F3" sqref="F3:F5"/>
    </sheetView>
  </sheetViews>
  <sheetFormatPr defaultRowHeight="15" x14ac:dyDescent="0.25"/>
  <cols>
    <col min="1" max="1" width="16" bestFit="1" customWidth="1"/>
    <col min="2" max="3" width="6" bestFit="1" customWidth="1"/>
    <col min="4" max="4" width="25" bestFit="1" customWidth="1"/>
    <col min="5" max="5" width="12.28515625" bestFit="1" customWidth="1"/>
    <col min="6" max="6" width="9.28515625" bestFit="1" customWidth="1"/>
    <col min="7" max="7" width="8.5703125" bestFit="1" customWidth="1"/>
    <col min="8" max="8" width="22.5703125" bestFit="1" customWidth="1"/>
    <col min="9" max="9" width="14.42578125" bestFit="1" customWidth="1"/>
    <col min="10" max="10" width="12.85546875" bestFit="1" customWidth="1"/>
    <col min="11" max="11" width="18.5703125" bestFit="1" customWidth="1"/>
    <col min="12" max="12" width="18" bestFit="1" customWidth="1"/>
    <col min="13" max="14" width="23" bestFit="1" customWidth="1"/>
  </cols>
  <sheetData>
    <row r="1" spans="1:15" x14ac:dyDescent="0.25">
      <c r="B1" s="26" t="s">
        <v>0</v>
      </c>
      <c r="C1" s="22" t="s">
        <v>1</v>
      </c>
      <c r="D1" s="22" t="s">
        <v>2</v>
      </c>
      <c r="E1" s="22" t="s">
        <v>3</v>
      </c>
      <c r="F1" s="24" t="s">
        <v>10</v>
      </c>
      <c r="G1" s="24" t="s">
        <v>11</v>
      </c>
      <c r="H1" s="29" t="s">
        <v>4</v>
      </c>
      <c r="I1" s="24" t="s">
        <v>5</v>
      </c>
      <c r="J1" s="18" t="s">
        <v>6</v>
      </c>
      <c r="K1" s="22" t="s">
        <v>8</v>
      </c>
      <c r="L1" s="22" t="s">
        <v>9</v>
      </c>
      <c r="M1" s="20" t="s">
        <v>7</v>
      </c>
    </row>
    <row r="2" spans="1:15" ht="15.75" thickBot="1" x14ac:dyDescent="0.3">
      <c r="B2" s="27"/>
      <c r="C2" s="28"/>
      <c r="D2" s="23"/>
      <c r="E2" s="23"/>
      <c r="F2" s="25"/>
      <c r="G2" s="25"/>
      <c r="H2" s="30"/>
      <c r="I2" s="25"/>
      <c r="J2" s="19"/>
      <c r="K2" s="23"/>
      <c r="L2" s="23"/>
      <c r="M2" s="21"/>
    </row>
    <row r="3" spans="1:15" x14ac:dyDescent="0.25">
      <c r="A3" s="9" t="s">
        <v>24</v>
      </c>
      <c r="B3" s="2"/>
      <c r="C3" s="2">
        <v>0.5</v>
      </c>
      <c r="D3" s="6">
        <v>5</v>
      </c>
      <c r="E3" s="4">
        <f>C3*D3</f>
        <v>2.5</v>
      </c>
      <c r="F3" s="15">
        <v>10.83</v>
      </c>
      <c r="G3" s="15">
        <f>F3+E14</f>
        <v>195.63000000000002</v>
      </c>
      <c r="H3" s="4"/>
      <c r="I3" s="5">
        <v>30</v>
      </c>
      <c r="J3" s="5">
        <v>26</v>
      </c>
      <c r="K3" s="5"/>
      <c r="L3" s="5"/>
      <c r="M3" s="5"/>
    </row>
    <row r="4" spans="1:15" x14ac:dyDescent="0.25">
      <c r="A4" s="10" t="s">
        <v>14</v>
      </c>
      <c r="B4" s="2"/>
      <c r="C4" s="2">
        <v>0.6</v>
      </c>
      <c r="D4" s="7">
        <v>20</v>
      </c>
      <c r="E4" s="4">
        <f t="shared" ref="E4:E13" si="0">C4*D4</f>
        <v>12</v>
      </c>
      <c r="F4" s="16"/>
      <c r="G4" s="16"/>
      <c r="H4" s="3"/>
      <c r="I4" s="1">
        <v>20</v>
      </c>
      <c r="J4" s="1">
        <v>0</v>
      </c>
      <c r="K4" s="1"/>
      <c r="L4" s="1"/>
      <c r="M4" s="1"/>
    </row>
    <row r="5" spans="1:15" x14ac:dyDescent="0.25">
      <c r="A5" s="11" t="s">
        <v>15</v>
      </c>
      <c r="B5" s="2"/>
      <c r="C5" s="2">
        <v>0.8</v>
      </c>
      <c r="D5" s="7">
        <v>30</v>
      </c>
      <c r="E5" s="4">
        <f t="shared" si="0"/>
        <v>24</v>
      </c>
      <c r="F5" s="17"/>
      <c r="G5" s="17"/>
      <c r="H5" s="2"/>
      <c r="I5" s="1">
        <v>36</v>
      </c>
      <c r="J5" s="1">
        <v>4</v>
      </c>
      <c r="K5" s="1"/>
      <c r="L5" s="1"/>
      <c r="M5" s="1"/>
    </row>
    <row r="6" spans="1:15" x14ac:dyDescent="0.25">
      <c r="A6" s="12" t="s">
        <v>16</v>
      </c>
      <c r="B6" s="1"/>
      <c r="C6" s="8">
        <v>0.9</v>
      </c>
      <c r="D6" s="1">
        <v>65</v>
      </c>
      <c r="E6" s="4">
        <f t="shared" si="0"/>
        <v>58.5</v>
      </c>
      <c r="H6" s="1"/>
      <c r="I6" s="1">
        <v>80</v>
      </c>
      <c r="J6" s="1">
        <v>10</v>
      </c>
      <c r="K6" t="s">
        <v>12</v>
      </c>
    </row>
    <row r="7" spans="1:15" x14ac:dyDescent="0.25">
      <c r="A7" s="12" t="s">
        <v>17</v>
      </c>
      <c r="B7" s="1"/>
      <c r="C7" s="8">
        <v>0.9</v>
      </c>
      <c r="D7" s="1">
        <v>20</v>
      </c>
      <c r="E7" s="4">
        <f t="shared" si="0"/>
        <v>18</v>
      </c>
      <c r="H7" s="1"/>
      <c r="I7" s="1">
        <v>20</v>
      </c>
      <c r="J7" s="1">
        <v>0</v>
      </c>
    </row>
    <row r="8" spans="1:15" x14ac:dyDescent="0.25">
      <c r="A8" s="12" t="s">
        <v>18</v>
      </c>
      <c r="C8" s="8">
        <v>0.8</v>
      </c>
      <c r="D8" s="1">
        <v>8</v>
      </c>
      <c r="E8" s="4">
        <f t="shared" si="0"/>
        <v>6.4</v>
      </c>
      <c r="H8" s="1"/>
      <c r="I8" s="1">
        <v>21</v>
      </c>
      <c r="J8" s="1">
        <v>13</v>
      </c>
    </row>
    <row r="9" spans="1:15" x14ac:dyDescent="0.25">
      <c r="A9" s="12" t="s">
        <v>19</v>
      </c>
      <c r="B9" s="1"/>
      <c r="C9" s="8">
        <v>0.7</v>
      </c>
      <c r="D9" s="1">
        <v>14</v>
      </c>
      <c r="E9" s="4">
        <f t="shared" si="0"/>
        <v>9.7999999999999989</v>
      </c>
      <c r="H9" s="1"/>
      <c r="I9" s="1">
        <v>24</v>
      </c>
      <c r="J9" s="1">
        <v>10</v>
      </c>
    </row>
    <row r="10" spans="1:15" x14ac:dyDescent="0.25">
      <c r="A10" s="12" t="s">
        <v>20</v>
      </c>
      <c r="B10" s="1"/>
      <c r="C10" s="8">
        <v>0.9</v>
      </c>
      <c r="D10" s="1">
        <v>26</v>
      </c>
      <c r="E10" s="4">
        <f t="shared" si="0"/>
        <v>23.400000000000002</v>
      </c>
      <c r="H10" s="1"/>
      <c r="I10" s="1">
        <v>40</v>
      </c>
      <c r="J10" s="1">
        <v>12</v>
      </c>
    </row>
    <row r="11" spans="1:15" x14ac:dyDescent="0.25">
      <c r="A11" s="12" t="s">
        <v>21</v>
      </c>
      <c r="B11" s="1"/>
      <c r="C11" s="8">
        <v>0.6</v>
      </c>
      <c r="D11" s="1">
        <v>17</v>
      </c>
      <c r="E11" s="4">
        <f t="shared" si="0"/>
        <v>10.199999999999999</v>
      </c>
      <c r="H11" s="1"/>
      <c r="I11" s="1">
        <v>30</v>
      </c>
      <c r="J11" s="1">
        <v>12</v>
      </c>
    </row>
    <row r="12" spans="1:15" x14ac:dyDescent="0.25">
      <c r="A12" s="12" t="s">
        <v>22</v>
      </c>
      <c r="B12" s="1"/>
      <c r="C12" s="3">
        <v>1</v>
      </c>
      <c r="D12" s="1">
        <v>10</v>
      </c>
      <c r="E12" s="8">
        <f t="shared" si="0"/>
        <v>10</v>
      </c>
      <c r="H12" s="1"/>
      <c r="I12" s="1">
        <v>10</v>
      </c>
      <c r="J12" s="1">
        <v>0</v>
      </c>
      <c r="O12" t="s">
        <v>13</v>
      </c>
    </row>
    <row r="13" spans="1:15" x14ac:dyDescent="0.25">
      <c r="A13" s="12" t="s">
        <v>23</v>
      </c>
      <c r="B13" s="1"/>
      <c r="C13" s="3">
        <v>1</v>
      </c>
      <c r="D13" s="1">
        <v>10</v>
      </c>
      <c r="E13" s="8">
        <f t="shared" si="0"/>
        <v>10</v>
      </c>
      <c r="H13" s="1"/>
      <c r="I13" s="1">
        <v>10</v>
      </c>
      <c r="J13" s="1">
        <v>0</v>
      </c>
    </row>
    <row r="14" spans="1:15" x14ac:dyDescent="0.25">
      <c r="D14" s="1" t="s">
        <v>25</v>
      </c>
      <c r="E14" s="2">
        <f>E3+E4+E5+E6+E7+E8+E9+E10+E11+E12+E13</f>
        <v>184.8</v>
      </c>
    </row>
    <row r="15" spans="1:15" x14ac:dyDescent="0.25">
      <c r="D15" s="1" t="s">
        <v>26</v>
      </c>
      <c r="E15" s="3">
        <v>207.56</v>
      </c>
    </row>
    <row r="16" spans="1:15" x14ac:dyDescent="0.25">
      <c r="D16" s="1" t="s">
        <v>27</v>
      </c>
      <c r="E16" s="3">
        <v>120</v>
      </c>
    </row>
    <row r="17" spans="4:5" x14ac:dyDescent="0.25">
      <c r="D17" s="13" t="s">
        <v>28</v>
      </c>
      <c r="E17" s="3">
        <f>E15-E16</f>
        <v>87.56</v>
      </c>
    </row>
  </sheetData>
  <mergeCells count="14">
    <mergeCell ref="B1:B2"/>
    <mergeCell ref="C1:C2"/>
    <mergeCell ref="D1:D2"/>
    <mergeCell ref="E1:E2"/>
    <mergeCell ref="H1:H2"/>
    <mergeCell ref="F1:F2"/>
    <mergeCell ref="G1:G2"/>
    <mergeCell ref="F3:F5"/>
    <mergeCell ref="G3:G5"/>
    <mergeCell ref="J1:J2"/>
    <mergeCell ref="M1:M2"/>
    <mergeCell ref="K1:K2"/>
    <mergeCell ref="L1:L2"/>
    <mergeCell ref="I1:I2"/>
  </mergeCells>
  <conditionalFormatting sqref="K3">
    <cfRule type="cellIs" dxfId="20" priority="3" operator="greaterThan">
      <formula>$J$3</formula>
    </cfRule>
  </conditionalFormatting>
  <conditionalFormatting sqref="K4">
    <cfRule type="cellIs" dxfId="19" priority="2" operator="greaterThan">
      <formula>$J$4</formula>
    </cfRule>
  </conditionalFormatting>
  <conditionalFormatting sqref="K5">
    <cfRule type="cellIs" dxfId="18" priority="1" operator="greaterThan">
      <formula>$J$5</formula>
    </cfRule>
  </conditionalFormatting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E17" sqref="E17"/>
    </sheetView>
  </sheetViews>
  <sheetFormatPr defaultRowHeight="15" x14ac:dyDescent="0.25"/>
  <cols>
    <col min="1" max="1" width="16" bestFit="1" customWidth="1"/>
    <col min="2" max="2" width="3.42578125" bestFit="1" customWidth="1"/>
    <col min="3" max="3" width="6" bestFit="1" customWidth="1"/>
    <col min="4" max="4" width="26.140625" bestFit="1" customWidth="1"/>
    <col min="5" max="5" width="12.28515625" bestFit="1" customWidth="1"/>
    <col min="6" max="6" width="9.28515625" bestFit="1" customWidth="1"/>
    <col min="7" max="7" width="8.5703125" bestFit="1" customWidth="1"/>
    <col min="8" max="8" width="22.5703125" bestFit="1" customWidth="1"/>
    <col min="9" max="9" width="14.42578125" bestFit="1" customWidth="1"/>
    <col min="10" max="10" width="12.85546875" bestFit="1" customWidth="1"/>
    <col min="11" max="11" width="17.7109375" bestFit="1" customWidth="1"/>
    <col min="12" max="12" width="18" bestFit="1" customWidth="1"/>
    <col min="13" max="13" width="23" bestFit="1" customWidth="1"/>
  </cols>
  <sheetData>
    <row r="1" spans="1:13" x14ac:dyDescent="0.25">
      <c r="B1" s="26" t="s">
        <v>0</v>
      </c>
      <c r="C1" s="22" t="s">
        <v>1</v>
      </c>
      <c r="D1" s="22" t="s">
        <v>2</v>
      </c>
      <c r="E1" s="22" t="s">
        <v>3</v>
      </c>
      <c r="F1" s="24" t="s">
        <v>10</v>
      </c>
      <c r="G1" s="24" t="s">
        <v>11</v>
      </c>
      <c r="H1" s="29" t="s">
        <v>4</v>
      </c>
      <c r="I1" s="24" t="s">
        <v>5</v>
      </c>
      <c r="J1" s="18" t="s">
        <v>6</v>
      </c>
      <c r="K1" s="22" t="s">
        <v>8</v>
      </c>
      <c r="L1" s="22" t="s">
        <v>9</v>
      </c>
      <c r="M1" s="20" t="s">
        <v>7</v>
      </c>
    </row>
    <row r="2" spans="1:13" ht="15.75" thickBot="1" x14ac:dyDescent="0.3">
      <c r="B2" s="27"/>
      <c r="C2" s="28"/>
      <c r="D2" s="23"/>
      <c r="E2" s="23"/>
      <c r="F2" s="25"/>
      <c r="G2" s="25"/>
      <c r="H2" s="30"/>
      <c r="I2" s="25"/>
      <c r="J2" s="19"/>
      <c r="K2" s="23"/>
      <c r="L2" s="23"/>
      <c r="M2" s="21"/>
    </row>
    <row r="3" spans="1:13" x14ac:dyDescent="0.25">
      <c r="A3" s="9" t="s">
        <v>24</v>
      </c>
      <c r="B3" s="2"/>
      <c r="C3" s="2">
        <v>0.5</v>
      </c>
      <c r="D3" s="6">
        <v>6</v>
      </c>
      <c r="E3" s="4">
        <f>C3*D3</f>
        <v>3</v>
      </c>
      <c r="F3" s="15">
        <v>132.94999999999999</v>
      </c>
      <c r="G3" s="15">
        <f>F3+E14</f>
        <v>309.75</v>
      </c>
      <c r="H3" s="4"/>
      <c r="I3" s="5">
        <v>26</v>
      </c>
      <c r="J3" s="5">
        <v>19</v>
      </c>
      <c r="K3" s="5"/>
      <c r="L3" s="5"/>
      <c r="M3" s="5"/>
    </row>
    <row r="4" spans="1:13" x14ac:dyDescent="0.25">
      <c r="A4" s="10" t="s">
        <v>14</v>
      </c>
      <c r="B4" s="2"/>
      <c r="C4" s="2">
        <v>0.6</v>
      </c>
      <c r="D4" s="7">
        <v>30</v>
      </c>
      <c r="E4" s="4">
        <f t="shared" ref="E4:E12" si="0">C4*D4</f>
        <v>18</v>
      </c>
      <c r="F4" s="16"/>
      <c r="G4" s="16"/>
      <c r="H4" s="3"/>
      <c r="I4" s="1">
        <v>30</v>
      </c>
      <c r="J4" s="1">
        <v>0</v>
      </c>
      <c r="K4" s="1"/>
      <c r="L4" s="1"/>
      <c r="M4" s="1"/>
    </row>
    <row r="5" spans="1:13" x14ac:dyDescent="0.25">
      <c r="A5" s="11" t="s">
        <v>15</v>
      </c>
      <c r="B5" s="2"/>
      <c r="C5" s="2">
        <v>0.8</v>
      </c>
      <c r="D5" s="7">
        <v>31</v>
      </c>
      <c r="E5" s="4">
        <f t="shared" si="0"/>
        <v>24.8</v>
      </c>
      <c r="F5" s="17"/>
      <c r="G5" s="17"/>
      <c r="H5" s="2"/>
      <c r="I5" s="1">
        <v>40</v>
      </c>
      <c r="J5" s="1">
        <v>9</v>
      </c>
      <c r="K5" s="1"/>
      <c r="L5" s="1"/>
      <c r="M5" s="1"/>
    </row>
    <row r="6" spans="1:13" x14ac:dyDescent="0.25">
      <c r="A6" s="12" t="s">
        <v>16</v>
      </c>
      <c r="B6" s="1"/>
      <c r="C6" s="8">
        <v>0.9</v>
      </c>
      <c r="D6" s="1">
        <v>50</v>
      </c>
      <c r="E6" s="4">
        <f t="shared" si="0"/>
        <v>45</v>
      </c>
      <c r="H6" s="1"/>
      <c r="I6" s="1">
        <v>50</v>
      </c>
      <c r="J6" s="1">
        <v>0</v>
      </c>
      <c r="K6" t="s">
        <v>12</v>
      </c>
    </row>
    <row r="7" spans="1:13" x14ac:dyDescent="0.25">
      <c r="A7" s="12" t="s">
        <v>17</v>
      </c>
      <c r="B7" s="1"/>
      <c r="C7" s="8">
        <v>0.9</v>
      </c>
      <c r="D7" s="1">
        <v>38</v>
      </c>
      <c r="E7" s="4">
        <f t="shared" si="0"/>
        <v>34.200000000000003</v>
      </c>
      <c r="H7" s="1"/>
      <c r="I7" s="1">
        <v>40</v>
      </c>
      <c r="J7" s="1">
        <v>0</v>
      </c>
    </row>
    <row r="8" spans="1:13" x14ac:dyDescent="0.25">
      <c r="A8" s="12" t="s">
        <v>18</v>
      </c>
      <c r="C8" s="8">
        <v>0.8</v>
      </c>
      <c r="D8" s="1">
        <v>14</v>
      </c>
      <c r="E8" s="4">
        <f t="shared" si="0"/>
        <v>11.200000000000001</v>
      </c>
      <c r="H8" s="1"/>
      <c r="I8" s="1">
        <v>27</v>
      </c>
      <c r="J8" s="1">
        <v>13</v>
      </c>
    </row>
    <row r="9" spans="1:13" x14ac:dyDescent="0.25">
      <c r="A9" s="12" t="s">
        <v>19</v>
      </c>
      <c r="B9" s="1"/>
      <c r="C9" s="8">
        <v>0.7</v>
      </c>
      <c r="D9" s="1">
        <v>16</v>
      </c>
      <c r="E9" s="4">
        <f t="shared" si="0"/>
        <v>11.2</v>
      </c>
      <c r="H9" s="1"/>
      <c r="I9" s="1">
        <v>22</v>
      </c>
      <c r="J9" s="1">
        <v>6</v>
      </c>
    </row>
    <row r="10" spans="1:13" x14ac:dyDescent="0.25">
      <c r="A10" s="12" t="s">
        <v>20</v>
      </c>
      <c r="B10" s="1"/>
      <c r="C10" s="8">
        <v>0.9</v>
      </c>
      <c r="D10" s="1">
        <v>24</v>
      </c>
      <c r="E10" s="4">
        <f t="shared" si="0"/>
        <v>21.6</v>
      </c>
      <c r="H10" s="1"/>
      <c r="I10" s="1">
        <v>42</v>
      </c>
      <c r="J10" s="1">
        <v>18</v>
      </c>
    </row>
    <row r="11" spans="1:13" x14ac:dyDescent="0.25">
      <c r="A11" s="12" t="s">
        <v>21</v>
      </c>
      <c r="B11" s="1"/>
      <c r="C11" s="8">
        <v>0.6</v>
      </c>
      <c r="D11" s="1">
        <v>8</v>
      </c>
      <c r="E11" s="4">
        <f t="shared" si="0"/>
        <v>4.8</v>
      </c>
      <c r="H11" s="1"/>
      <c r="I11" s="1">
        <v>32</v>
      </c>
      <c r="J11" s="1">
        <v>13</v>
      </c>
    </row>
    <row r="12" spans="1:13" x14ac:dyDescent="0.25">
      <c r="A12" s="12" t="s">
        <v>29</v>
      </c>
      <c r="B12" s="1"/>
      <c r="C12" s="3">
        <v>0.3</v>
      </c>
      <c r="D12" s="1">
        <v>10</v>
      </c>
      <c r="E12" s="4">
        <f t="shared" si="0"/>
        <v>3</v>
      </c>
      <c r="H12" s="1"/>
      <c r="I12" s="1">
        <v>0</v>
      </c>
      <c r="J12" s="1">
        <v>0</v>
      </c>
    </row>
    <row r="13" spans="1:13" x14ac:dyDescent="0.25">
      <c r="A13" s="12"/>
      <c r="B13" s="1"/>
      <c r="C13" s="3"/>
      <c r="D13" s="1"/>
      <c r="E13" s="8"/>
      <c r="H13" s="1"/>
      <c r="I13" s="1"/>
      <c r="J13" s="1"/>
    </row>
    <row r="14" spans="1:13" x14ac:dyDescent="0.25">
      <c r="D14" s="1" t="s">
        <v>25</v>
      </c>
      <c r="E14" s="2">
        <f>SUM(E3:E13)</f>
        <v>176.79999999999998</v>
      </c>
    </row>
    <row r="15" spans="1:13" x14ac:dyDescent="0.25">
      <c r="D15" s="1" t="s">
        <v>26</v>
      </c>
      <c r="E15" s="3">
        <v>316.14999999999998</v>
      </c>
    </row>
    <row r="16" spans="1:13" x14ac:dyDescent="0.25">
      <c r="D16" s="1" t="s">
        <v>27</v>
      </c>
      <c r="E16" s="3">
        <v>140</v>
      </c>
    </row>
    <row r="17" spans="4:5" x14ac:dyDescent="0.25">
      <c r="D17" s="13" t="s">
        <v>28</v>
      </c>
      <c r="E17" s="3">
        <v>106.05</v>
      </c>
    </row>
    <row r="23" spans="4:5" x14ac:dyDescent="0.25">
      <c r="D23" s="14"/>
    </row>
  </sheetData>
  <mergeCells count="14">
    <mergeCell ref="F3:F5"/>
    <mergeCell ref="G3:G5"/>
    <mergeCell ref="H1:H2"/>
    <mergeCell ref="I1:I2"/>
    <mergeCell ref="J1:J2"/>
    <mergeCell ref="K1:K2"/>
    <mergeCell ref="L1:L2"/>
    <mergeCell ref="M1:M2"/>
    <mergeCell ref="B1:B2"/>
    <mergeCell ref="C1:C2"/>
    <mergeCell ref="D1:D2"/>
    <mergeCell ref="E1:E2"/>
    <mergeCell ref="F1:F2"/>
    <mergeCell ref="G1:G2"/>
  </mergeCells>
  <conditionalFormatting sqref="K3">
    <cfRule type="cellIs" dxfId="17" priority="3" operator="greaterThan">
      <formula>$J$3</formula>
    </cfRule>
  </conditionalFormatting>
  <conditionalFormatting sqref="K4">
    <cfRule type="cellIs" dxfId="16" priority="2" operator="greaterThan">
      <formula>$J$4</formula>
    </cfRule>
  </conditionalFormatting>
  <conditionalFormatting sqref="K5">
    <cfRule type="cellIs" dxfId="15" priority="1" operator="greaterThan">
      <formula>$J$5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E17" sqref="E17"/>
    </sheetView>
  </sheetViews>
  <sheetFormatPr defaultRowHeight="15" x14ac:dyDescent="0.25"/>
  <cols>
    <col min="1" max="1" width="16" bestFit="1" customWidth="1"/>
    <col min="4" max="4" width="26.140625" bestFit="1" customWidth="1"/>
    <col min="5" max="5" width="12.28515625" bestFit="1" customWidth="1"/>
    <col min="8" max="8" width="22.5703125" bestFit="1" customWidth="1"/>
    <col min="9" max="9" width="14.42578125" bestFit="1" customWidth="1"/>
  </cols>
  <sheetData>
    <row r="1" spans="1:13" x14ac:dyDescent="0.25">
      <c r="B1" s="26" t="s">
        <v>0</v>
      </c>
      <c r="C1" s="22" t="s">
        <v>1</v>
      </c>
      <c r="D1" s="22" t="s">
        <v>2</v>
      </c>
      <c r="E1" s="22" t="s">
        <v>3</v>
      </c>
      <c r="F1" s="24" t="s">
        <v>10</v>
      </c>
      <c r="G1" s="24" t="s">
        <v>11</v>
      </c>
      <c r="H1" s="29" t="s">
        <v>4</v>
      </c>
      <c r="I1" s="24" t="s">
        <v>5</v>
      </c>
      <c r="J1" s="18" t="s">
        <v>6</v>
      </c>
      <c r="K1" s="22" t="s">
        <v>8</v>
      </c>
      <c r="L1" s="22" t="s">
        <v>9</v>
      </c>
      <c r="M1" s="20" t="s">
        <v>7</v>
      </c>
    </row>
    <row r="2" spans="1:13" ht="15.75" thickBot="1" x14ac:dyDescent="0.3">
      <c r="B2" s="27"/>
      <c r="C2" s="28"/>
      <c r="D2" s="23"/>
      <c r="E2" s="23"/>
      <c r="F2" s="25"/>
      <c r="G2" s="25"/>
      <c r="H2" s="30"/>
      <c r="I2" s="25"/>
      <c r="J2" s="19"/>
      <c r="K2" s="23"/>
      <c r="L2" s="23"/>
      <c r="M2" s="21"/>
    </row>
    <row r="3" spans="1:13" x14ac:dyDescent="0.25">
      <c r="A3" s="9" t="s">
        <v>24</v>
      </c>
      <c r="B3" s="2"/>
      <c r="C3" s="2">
        <v>0.5</v>
      </c>
      <c r="D3" s="6">
        <v>6</v>
      </c>
      <c r="E3" s="4">
        <f>C3*D3</f>
        <v>3</v>
      </c>
      <c r="F3" s="15">
        <v>212.88</v>
      </c>
      <c r="G3" s="15"/>
      <c r="H3" s="4"/>
      <c r="I3" s="5"/>
      <c r="J3" s="5">
        <v>13</v>
      </c>
      <c r="K3" s="5"/>
      <c r="L3" s="5"/>
      <c r="M3" s="5"/>
    </row>
    <row r="4" spans="1:13" x14ac:dyDescent="0.25">
      <c r="A4" s="10" t="s">
        <v>14</v>
      </c>
      <c r="B4" s="2"/>
      <c r="C4" s="2">
        <v>0.6</v>
      </c>
      <c r="D4" s="7">
        <v>50</v>
      </c>
      <c r="E4" s="4">
        <f t="shared" ref="E4:E12" si="0">C4*D4</f>
        <v>30</v>
      </c>
      <c r="F4" s="16"/>
      <c r="G4" s="16"/>
      <c r="H4" s="3"/>
      <c r="I4" s="1"/>
      <c r="J4" s="1">
        <v>0</v>
      </c>
      <c r="K4" s="1"/>
      <c r="L4" s="1"/>
      <c r="M4" s="1"/>
    </row>
    <row r="5" spans="1:13" x14ac:dyDescent="0.25">
      <c r="A5" s="11" t="s">
        <v>15</v>
      </c>
      <c r="B5" s="2"/>
      <c r="C5" s="2">
        <v>0.8</v>
      </c>
      <c r="D5" s="7">
        <v>27</v>
      </c>
      <c r="E5" s="4">
        <f t="shared" si="0"/>
        <v>21.6</v>
      </c>
      <c r="F5" s="17"/>
      <c r="G5" s="17"/>
      <c r="H5" s="2"/>
      <c r="I5" s="1"/>
      <c r="J5" s="1">
        <v>13</v>
      </c>
      <c r="K5" s="1"/>
      <c r="L5" s="1"/>
      <c r="M5" s="1"/>
    </row>
    <row r="6" spans="1:13" x14ac:dyDescent="0.25">
      <c r="A6" s="12" t="s">
        <v>16</v>
      </c>
      <c r="B6" s="1"/>
      <c r="C6" s="8">
        <v>0.9</v>
      </c>
      <c r="D6" s="1">
        <v>60</v>
      </c>
      <c r="E6" s="4">
        <f t="shared" si="0"/>
        <v>54</v>
      </c>
      <c r="H6" s="1"/>
      <c r="I6" s="1"/>
      <c r="J6" s="1">
        <v>0</v>
      </c>
      <c r="K6" t="s">
        <v>12</v>
      </c>
    </row>
    <row r="7" spans="1:13" x14ac:dyDescent="0.25">
      <c r="A7" s="12" t="s">
        <v>17</v>
      </c>
      <c r="B7" s="1"/>
      <c r="C7" s="8">
        <v>0.9</v>
      </c>
      <c r="D7" s="1">
        <v>60</v>
      </c>
      <c r="E7" s="4">
        <f t="shared" si="0"/>
        <v>54</v>
      </c>
      <c r="H7" s="1"/>
      <c r="I7" s="1"/>
      <c r="J7" s="1">
        <v>0</v>
      </c>
    </row>
    <row r="8" spans="1:13" x14ac:dyDescent="0.25">
      <c r="A8" s="12" t="s">
        <v>18</v>
      </c>
      <c r="C8" s="8">
        <v>0.8</v>
      </c>
      <c r="D8" s="1">
        <v>23</v>
      </c>
      <c r="E8" s="4">
        <f t="shared" si="0"/>
        <v>18.400000000000002</v>
      </c>
      <c r="H8" s="1"/>
      <c r="I8" s="1"/>
      <c r="J8" s="1">
        <v>4</v>
      </c>
    </row>
    <row r="9" spans="1:13" x14ac:dyDescent="0.25">
      <c r="A9" s="12" t="s">
        <v>19</v>
      </c>
      <c r="B9" s="1"/>
      <c r="C9" s="8">
        <v>0.7</v>
      </c>
      <c r="D9" s="1">
        <v>29</v>
      </c>
      <c r="E9" s="4">
        <f t="shared" si="0"/>
        <v>20.299999999999997</v>
      </c>
      <c r="H9" s="1"/>
      <c r="I9" s="1"/>
      <c r="J9" s="1">
        <v>1</v>
      </c>
    </row>
    <row r="10" spans="1:13" x14ac:dyDescent="0.25">
      <c r="A10" s="12" t="s">
        <v>20</v>
      </c>
      <c r="B10" s="1"/>
      <c r="C10" s="8">
        <v>0.9</v>
      </c>
      <c r="D10" s="1">
        <v>32</v>
      </c>
      <c r="E10" s="4">
        <f t="shared" si="0"/>
        <v>28.8</v>
      </c>
      <c r="H10" s="1"/>
      <c r="I10" s="1"/>
      <c r="J10" s="1">
        <v>16</v>
      </c>
    </row>
    <row r="11" spans="1:13" x14ac:dyDescent="0.25">
      <c r="A11" s="12" t="s">
        <v>21</v>
      </c>
      <c r="B11" s="1"/>
      <c r="C11" s="8">
        <v>0.6</v>
      </c>
      <c r="D11" s="1">
        <v>12</v>
      </c>
      <c r="E11" s="4">
        <f t="shared" si="0"/>
        <v>7.1999999999999993</v>
      </c>
      <c r="H11" s="1"/>
      <c r="I11" s="1"/>
      <c r="J11" s="1">
        <v>21</v>
      </c>
    </row>
    <row r="12" spans="1:13" x14ac:dyDescent="0.25">
      <c r="A12" s="12" t="s">
        <v>30</v>
      </c>
      <c r="B12" s="1"/>
      <c r="C12" s="3">
        <v>0.6</v>
      </c>
      <c r="D12" s="1">
        <v>9</v>
      </c>
      <c r="E12" s="4">
        <f t="shared" si="0"/>
        <v>5.3999999999999995</v>
      </c>
      <c r="H12" s="1"/>
      <c r="I12" s="1"/>
      <c r="J12" s="1">
        <v>21</v>
      </c>
    </row>
    <row r="13" spans="1:13" x14ac:dyDescent="0.25">
      <c r="A13" s="12"/>
      <c r="B13" s="1"/>
      <c r="C13" s="3">
        <v>0.6</v>
      </c>
      <c r="D13" s="1"/>
      <c r="E13" s="8"/>
      <c r="H13" s="1"/>
      <c r="I13" s="1"/>
      <c r="J13" s="1"/>
    </row>
    <row r="14" spans="1:13" x14ac:dyDescent="0.25">
      <c r="D14" s="1" t="s">
        <v>25</v>
      </c>
      <c r="E14" s="2">
        <f>E3+E4+E5+E6+E7+E8+E9+E10+E11+E12</f>
        <v>242.70000000000002</v>
      </c>
    </row>
    <row r="15" spans="1:13" x14ac:dyDescent="0.25">
      <c r="D15" s="1" t="s">
        <v>26</v>
      </c>
      <c r="E15" s="3">
        <v>449.69</v>
      </c>
    </row>
    <row r="16" spans="1:13" x14ac:dyDescent="0.25">
      <c r="D16" s="1" t="s">
        <v>27</v>
      </c>
      <c r="E16" s="3">
        <v>220</v>
      </c>
    </row>
    <row r="17" spans="1:5" x14ac:dyDescent="0.25">
      <c r="D17" s="13" t="s">
        <v>28</v>
      </c>
      <c r="E17" s="3">
        <f>E15-E16</f>
        <v>229.69</v>
      </c>
    </row>
    <row r="21" spans="1:5" x14ac:dyDescent="0.25">
      <c r="A21" t="s">
        <v>31</v>
      </c>
    </row>
  </sheetData>
  <mergeCells count="14">
    <mergeCell ref="K1:K2"/>
    <mergeCell ref="L1:L2"/>
    <mergeCell ref="M1:M2"/>
    <mergeCell ref="B1:B2"/>
    <mergeCell ref="C1:C2"/>
    <mergeCell ref="D1:D2"/>
    <mergeCell ref="E1:E2"/>
    <mergeCell ref="F1:F2"/>
    <mergeCell ref="G1:G2"/>
    <mergeCell ref="F3:F5"/>
    <mergeCell ref="G3:G5"/>
    <mergeCell ref="H1:H2"/>
    <mergeCell ref="I1:I2"/>
    <mergeCell ref="J1:J2"/>
  </mergeCells>
  <conditionalFormatting sqref="K3">
    <cfRule type="cellIs" dxfId="14" priority="3" operator="greaterThan">
      <formula>$J$3</formula>
    </cfRule>
  </conditionalFormatting>
  <conditionalFormatting sqref="K4">
    <cfRule type="cellIs" dxfId="13" priority="2" operator="greaterThan">
      <formula>$J$4</formula>
    </cfRule>
  </conditionalFormatting>
  <conditionalFormatting sqref="K5">
    <cfRule type="cellIs" dxfId="12" priority="1" operator="greaterThan">
      <formula>$J$5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G3" sqref="G3:G5"/>
    </sheetView>
  </sheetViews>
  <sheetFormatPr defaultRowHeight="15" x14ac:dyDescent="0.25"/>
  <cols>
    <col min="4" max="4" width="26.140625" bestFit="1" customWidth="1"/>
    <col min="8" max="8" width="22.5703125" bestFit="1" customWidth="1"/>
    <col min="9" max="9" width="14.42578125" bestFit="1" customWidth="1"/>
    <col min="10" max="10" width="12.85546875" bestFit="1" customWidth="1"/>
    <col min="11" max="11" width="17.7109375" bestFit="1" customWidth="1"/>
    <col min="12" max="12" width="18" bestFit="1" customWidth="1"/>
    <col min="13" max="13" width="23" bestFit="1" customWidth="1"/>
  </cols>
  <sheetData>
    <row r="1" spans="1:13" x14ac:dyDescent="0.25">
      <c r="B1" s="26" t="s">
        <v>0</v>
      </c>
      <c r="C1" s="22" t="s">
        <v>1</v>
      </c>
      <c r="D1" s="22" t="s">
        <v>2</v>
      </c>
      <c r="E1" s="22" t="s">
        <v>3</v>
      </c>
      <c r="F1" s="24" t="s">
        <v>10</v>
      </c>
      <c r="G1" s="24" t="s">
        <v>11</v>
      </c>
      <c r="H1" s="29" t="s">
        <v>4</v>
      </c>
      <c r="I1" s="24" t="s">
        <v>5</v>
      </c>
      <c r="J1" s="18" t="s">
        <v>6</v>
      </c>
      <c r="K1" s="22" t="s">
        <v>8</v>
      </c>
      <c r="L1" s="22" t="s">
        <v>9</v>
      </c>
      <c r="M1" s="20" t="s">
        <v>7</v>
      </c>
    </row>
    <row r="2" spans="1:13" ht="15.75" thickBot="1" x14ac:dyDescent="0.3">
      <c r="B2" s="27"/>
      <c r="C2" s="28"/>
      <c r="D2" s="23"/>
      <c r="E2" s="23"/>
      <c r="F2" s="25"/>
      <c r="G2" s="25"/>
      <c r="H2" s="30"/>
      <c r="I2" s="25"/>
      <c r="J2" s="19"/>
      <c r="K2" s="23"/>
      <c r="L2" s="23"/>
      <c r="M2" s="21"/>
    </row>
    <row r="3" spans="1:13" x14ac:dyDescent="0.25">
      <c r="A3" s="9" t="s">
        <v>24</v>
      </c>
      <c r="B3" s="2"/>
      <c r="C3" s="2">
        <v>0.5</v>
      </c>
      <c r="D3" s="6">
        <v>10</v>
      </c>
      <c r="E3" s="4">
        <f>C3*D3</f>
        <v>5</v>
      </c>
      <c r="F3" s="15">
        <v>296.91000000000003</v>
      </c>
      <c r="G3" s="15">
        <v>550.9</v>
      </c>
      <c r="H3" s="4"/>
      <c r="I3" s="5"/>
      <c r="J3" s="5"/>
      <c r="K3" s="5"/>
      <c r="L3" s="5"/>
      <c r="M3" s="5"/>
    </row>
    <row r="4" spans="1:13" x14ac:dyDescent="0.25">
      <c r="A4" s="10" t="s">
        <v>14</v>
      </c>
      <c r="B4" s="2"/>
      <c r="C4" s="2">
        <v>0.6</v>
      </c>
      <c r="D4" s="7">
        <v>50</v>
      </c>
      <c r="E4" s="4">
        <f t="shared" ref="E4:E13" si="0">C4*D4</f>
        <v>30</v>
      </c>
      <c r="F4" s="16"/>
      <c r="G4" s="16"/>
      <c r="H4" s="3"/>
      <c r="I4" s="1"/>
      <c r="J4" s="1"/>
      <c r="K4" s="1"/>
      <c r="L4" s="1"/>
      <c r="M4" s="1"/>
    </row>
    <row r="5" spans="1:13" x14ac:dyDescent="0.25">
      <c r="A5" s="11" t="s">
        <v>15</v>
      </c>
      <c r="B5" s="2"/>
      <c r="C5" s="2">
        <v>0.8</v>
      </c>
      <c r="D5" s="7">
        <v>46</v>
      </c>
      <c r="E5" s="4">
        <f t="shared" si="0"/>
        <v>36.800000000000004</v>
      </c>
      <c r="F5" s="17"/>
      <c r="G5" s="17"/>
      <c r="H5" s="2"/>
      <c r="I5" s="1"/>
      <c r="J5" s="1"/>
      <c r="K5" s="1"/>
      <c r="L5" s="1"/>
      <c r="M5" s="1"/>
    </row>
    <row r="6" spans="1:13" x14ac:dyDescent="0.25">
      <c r="A6" s="12" t="s">
        <v>16</v>
      </c>
      <c r="B6" s="1"/>
      <c r="C6" s="8">
        <v>0.9</v>
      </c>
      <c r="D6" s="1">
        <v>60</v>
      </c>
      <c r="E6" s="4">
        <f t="shared" si="0"/>
        <v>54</v>
      </c>
      <c r="H6" s="1"/>
      <c r="I6" s="1"/>
      <c r="J6" s="1"/>
      <c r="K6" t="s">
        <v>12</v>
      </c>
    </row>
    <row r="7" spans="1:13" x14ac:dyDescent="0.25">
      <c r="A7" s="12" t="s">
        <v>17</v>
      </c>
      <c r="B7" s="1"/>
      <c r="C7" s="8">
        <v>0.9</v>
      </c>
      <c r="D7" s="1">
        <v>72</v>
      </c>
      <c r="E7" s="4">
        <f t="shared" si="0"/>
        <v>64.8</v>
      </c>
      <c r="H7" s="1"/>
      <c r="I7" s="1"/>
      <c r="J7" s="1"/>
    </row>
    <row r="8" spans="1:13" x14ac:dyDescent="0.25">
      <c r="A8" s="12" t="s">
        <v>18</v>
      </c>
      <c r="C8" s="8">
        <v>0.8</v>
      </c>
      <c r="D8" s="1">
        <v>12</v>
      </c>
      <c r="E8" s="4">
        <f t="shared" si="0"/>
        <v>9.6000000000000014</v>
      </c>
      <c r="H8" s="1"/>
      <c r="I8" s="1"/>
      <c r="J8" s="1"/>
    </row>
    <row r="9" spans="1:13" x14ac:dyDescent="0.25">
      <c r="A9" s="12" t="s">
        <v>19</v>
      </c>
      <c r="B9" s="1"/>
      <c r="C9" s="8">
        <v>0.7</v>
      </c>
      <c r="D9" s="1">
        <v>9</v>
      </c>
      <c r="E9" s="4">
        <f t="shared" si="0"/>
        <v>6.3</v>
      </c>
      <c r="H9" s="1"/>
      <c r="I9" s="1"/>
      <c r="J9" s="1"/>
    </row>
    <row r="10" spans="1:13" x14ac:dyDescent="0.25">
      <c r="A10" s="12" t="s">
        <v>20</v>
      </c>
      <c r="B10" s="1"/>
      <c r="C10" s="8">
        <v>0.9</v>
      </c>
      <c r="D10" s="1">
        <v>21</v>
      </c>
      <c r="E10" s="4">
        <f t="shared" si="0"/>
        <v>18.900000000000002</v>
      </c>
      <c r="H10" s="1"/>
      <c r="I10" s="1"/>
      <c r="J10" s="1"/>
    </row>
    <row r="11" spans="1:13" x14ac:dyDescent="0.25">
      <c r="A11" s="12" t="s">
        <v>21</v>
      </c>
      <c r="B11" s="1"/>
      <c r="C11" s="8">
        <v>0.6</v>
      </c>
      <c r="D11" s="1">
        <v>14</v>
      </c>
      <c r="E11" s="4">
        <f t="shared" si="0"/>
        <v>8.4</v>
      </c>
      <c r="H11" s="1"/>
      <c r="I11" s="1"/>
      <c r="J11" s="1"/>
    </row>
    <row r="12" spans="1:13" x14ac:dyDescent="0.25">
      <c r="A12" s="12" t="s">
        <v>30</v>
      </c>
      <c r="B12" s="1"/>
      <c r="C12" s="3">
        <v>0.6</v>
      </c>
      <c r="D12" s="1">
        <v>16</v>
      </c>
      <c r="E12" s="4">
        <f t="shared" si="0"/>
        <v>9.6</v>
      </c>
      <c r="H12" s="1"/>
      <c r="I12" s="1"/>
      <c r="J12" s="1"/>
    </row>
    <row r="13" spans="1:13" x14ac:dyDescent="0.25">
      <c r="A13" s="12" t="s">
        <v>32</v>
      </c>
      <c r="B13" s="1"/>
      <c r="C13" s="3">
        <v>0.3</v>
      </c>
      <c r="D13" s="1">
        <v>11</v>
      </c>
      <c r="E13" s="8">
        <f t="shared" si="0"/>
        <v>3.3</v>
      </c>
      <c r="H13" s="1"/>
      <c r="I13" s="1"/>
      <c r="J13" s="1"/>
    </row>
    <row r="14" spans="1:13" x14ac:dyDescent="0.25">
      <c r="D14" s="1" t="s">
        <v>25</v>
      </c>
      <c r="E14" s="2">
        <f>E3+E4+E5+E6+E7+E8+E9+E10+E11+E12+E13</f>
        <v>246.70000000000005</v>
      </c>
    </row>
    <row r="15" spans="1:13" x14ac:dyDescent="0.25">
      <c r="D15" s="1" t="s">
        <v>26</v>
      </c>
      <c r="E15" s="3">
        <f>F3+E14</f>
        <v>543.61000000000013</v>
      </c>
    </row>
    <row r="16" spans="1:13" x14ac:dyDescent="0.25">
      <c r="D16" s="1" t="s">
        <v>27</v>
      </c>
      <c r="E16" s="3">
        <v>200</v>
      </c>
    </row>
    <row r="17" spans="4:9" x14ac:dyDescent="0.25">
      <c r="D17" s="13" t="s">
        <v>28</v>
      </c>
      <c r="E17" s="3">
        <f>E15-E16</f>
        <v>343.61000000000013</v>
      </c>
      <c r="H17" t="s">
        <v>33</v>
      </c>
      <c r="I17" s="14">
        <f>G3-E15</f>
        <v>7.2899999999998499</v>
      </c>
    </row>
  </sheetData>
  <mergeCells count="14">
    <mergeCell ref="F3:F5"/>
    <mergeCell ref="G3:G5"/>
    <mergeCell ref="H1:H2"/>
    <mergeCell ref="I1:I2"/>
    <mergeCell ref="J1:J2"/>
    <mergeCell ref="K1:K2"/>
    <mergeCell ref="L1:L2"/>
    <mergeCell ref="M1:M2"/>
    <mergeCell ref="B1:B2"/>
    <mergeCell ref="C1:C2"/>
    <mergeCell ref="D1:D2"/>
    <mergeCell ref="E1:E2"/>
    <mergeCell ref="F1:F2"/>
    <mergeCell ref="G1:G2"/>
  </mergeCells>
  <conditionalFormatting sqref="K3">
    <cfRule type="cellIs" dxfId="11" priority="3" operator="greaterThan">
      <formula>$J$3</formula>
    </cfRule>
  </conditionalFormatting>
  <conditionalFormatting sqref="K4">
    <cfRule type="cellIs" dxfId="10" priority="2" operator="greaterThan">
      <formula>$J$4</formula>
    </cfRule>
  </conditionalFormatting>
  <conditionalFormatting sqref="K5">
    <cfRule type="cellIs" dxfId="9" priority="1" operator="greaterThan">
      <formula>$J$5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"/>
  <sheetViews>
    <sheetView workbookViewId="0">
      <selection activeCell="B1" sqref="B1:N24"/>
    </sheetView>
  </sheetViews>
  <sheetFormatPr defaultRowHeight="15" x14ac:dyDescent="0.25"/>
  <cols>
    <col min="5" max="5" width="26.140625" bestFit="1" customWidth="1"/>
    <col min="6" max="6" width="12.28515625" bestFit="1" customWidth="1"/>
    <col min="9" max="9" width="22.5703125" bestFit="1" customWidth="1"/>
    <col min="10" max="10" width="14.42578125" bestFit="1" customWidth="1"/>
    <col min="11" max="11" width="12.85546875" bestFit="1" customWidth="1"/>
    <col min="12" max="12" width="17.7109375" bestFit="1" customWidth="1"/>
    <col min="13" max="13" width="18" bestFit="1" customWidth="1"/>
    <col min="14" max="14" width="23" bestFit="1" customWidth="1"/>
  </cols>
  <sheetData>
    <row r="1" spans="2:14" x14ac:dyDescent="0.25">
      <c r="C1" s="26" t="s">
        <v>0</v>
      </c>
      <c r="D1" s="22" t="s">
        <v>1</v>
      </c>
      <c r="E1" s="22" t="s">
        <v>2</v>
      </c>
      <c r="F1" s="22" t="s">
        <v>3</v>
      </c>
      <c r="G1" s="24" t="s">
        <v>10</v>
      </c>
      <c r="H1" s="24" t="s">
        <v>11</v>
      </c>
      <c r="I1" s="29" t="s">
        <v>4</v>
      </c>
      <c r="J1" s="24" t="s">
        <v>5</v>
      </c>
      <c r="K1" s="18" t="s">
        <v>6</v>
      </c>
      <c r="L1" s="22" t="s">
        <v>8</v>
      </c>
      <c r="M1" s="22" t="s">
        <v>9</v>
      </c>
      <c r="N1" s="20" t="s">
        <v>7</v>
      </c>
    </row>
    <row r="2" spans="2:14" ht="15.75" thickBot="1" x14ac:dyDescent="0.3">
      <c r="C2" s="27"/>
      <c r="D2" s="28"/>
      <c r="E2" s="23"/>
      <c r="F2" s="23"/>
      <c r="G2" s="25"/>
      <c r="H2" s="25"/>
      <c r="I2" s="30"/>
      <c r="J2" s="25"/>
      <c r="K2" s="19"/>
      <c r="L2" s="23"/>
      <c r="M2" s="23"/>
      <c r="N2" s="21"/>
    </row>
    <row r="3" spans="2:14" x14ac:dyDescent="0.25">
      <c r="B3" s="33" t="s">
        <v>24</v>
      </c>
      <c r="C3" s="34"/>
      <c r="D3" s="2">
        <v>0.5</v>
      </c>
      <c r="E3" s="6">
        <v>9</v>
      </c>
      <c r="F3" s="4">
        <f>E3*D3</f>
        <v>4.5</v>
      </c>
      <c r="G3" s="15">
        <v>272.74</v>
      </c>
      <c r="H3" s="15">
        <f>F15-F16</f>
        <v>349.61</v>
      </c>
      <c r="I3" s="4"/>
      <c r="J3" s="5"/>
      <c r="K3" s="5"/>
      <c r="L3" s="5"/>
      <c r="M3" s="5"/>
      <c r="N3" s="5"/>
    </row>
    <row r="4" spans="2:14" x14ac:dyDescent="0.25">
      <c r="B4" s="35" t="s">
        <v>14</v>
      </c>
      <c r="C4" s="32"/>
      <c r="D4" s="2">
        <v>0.6</v>
      </c>
      <c r="E4" s="7">
        <v>30</v>
      </c>
      <c r="F4" s="4">
        <f t="shared" ref="F4:F12" si="0">E4*D4</f>
        <v>18</v>
      </c>
      <c r="G4" s="16"/>
      <c r="H4" s="16"/>
      <c r="I4" s="3"/>
      <c r="J4" s="1"/>
      <c r="K4" s="1"/>
      <c r="L4" s="1"/>
      <c r="M4" s="1"/>
      <c r="N4" s="1"/>
    </row>
    <row r="5" spans="2:14" x14ac:dyDescent="0.25">
      <c r="B5" s="35" t="s">
        <v>15</v>
      </c>
      <c r="C5" s="32"/>
      <c r="D5" s="2">
        <v>0.8</v>
      </c>
      <c r="E5" s="7">
        <v>35</v>
      </c>
      <c r="F5" s="4">
        <f t="shared" si="0"/>
        <v>28</v>
      </c>
      <c r="G5" s="17"/>
      <c r="H5" s="17"/>
      <c r="I5" s="2"/>
      <c r="J5" s="1"/>
      <c r="K5" s="1"/>
      <c r="L5" s="1"/>
      <c r="M5" s="1"/>
      <c r="N5" s="1"/>
    </row>
    <row r="6" spans="2:14" x14ac:dyDescent="0.25">
      <c r="B6" s="31" t="s">
        <v>16</v>
      </c>
      <c r="C6" s="32"/>
      <c r="D6" s="8">
        <v>0.9</v>
      </c>
      <c r="E6" s="1">
        <v>58</v>
      </c>
      <c r="F6" s="4">
        <f t="shared" si="0"/>
        <v>52.2</v>
      </c>
      <c r="I6" s="1"/>
      <c r="J6" s="1"/>
      <c r="K6" s="1"/>
      <c r="L6" t="s">
        <v>12</v>
      </c>
    </row>
    <row r="7" spans="2:14" x14ac:dyDescent="0.25">
      <c r="B7" s="31" t="s">
        <v>17</v>
      </c>
      <c r="C7" s="32"/>
      <c r="D7" s="8">
        <v>0.9</v>
      </c>
      <c r="E7" s="1">
        <v>53</v>
      </c>
      <c r="F7" s="4">
        <f t="shared" si="0"/>
        <v>47.7</v>
      </c>
      <c r="I7" s="1"/>
      <c r="J7" s="1"/>
      <c r="K7" s="1"/>
    </row>
    <row r="8" spans="2:14" x14ac:dyDescent="0.25">
      <c r="B8" s="31" t="s">
        <v>18</v>
      </c>
      <c r="C8" s="32"/>
      <c r="D8" s="8">
        <v>0.8</v>
      </c>
      <c r="E8" s="1">
        <v>20</v>
      </c>
      <c r="F8" s="4">
        <f t="shared" si="0"/>
        <v>16</v>
      </c>
      <c r="I8" s="1"/>
      <c r="J8" s="1"/>
      <c r="K8" s="1"/>
    </row>
    <row r="9" spans="2:14" x14ac:dyDescent="0.25">
      <c r="B9" s="31" t="s">
        <v>19</v>
      </c>
      <c r="C9" s="32"/>
      <c r="D9" s="8">
        <v>0.7</v>
      </c>
      <c r="E9" s="1">
        <v>11</v>
      </c>
      <c r="F9" s="4">
        <f t="shared" si="0"/>
        <v>7.6999999999999993</v>
      </c>
      <c r="I9" s="1"/>
      <c r="J9" s="1"/>
      <c r="K9" s="1"/>
    </row>
    <row r="10" spans="2:14" x14ac:dyDescent="0.25">
      <c r="B10" s="31" t="s">
        <v>20</v>
      </c>
      <c r="C10" s="32"/>
      <c r="D10" s="8">
        <v>0.9</v>
      </c>
      <c r="E10" s="1">
        <v>16</v>
      </c>
      <c r="F10" s="4">
        <f t="shared" si="0"/>
        <v>14.4</v>
      </c>
      <c r="I10" s="1"/>
      <c r="J10" s="1"/>
      <c r="K10" s="1"/>
    </row>
    <row r="11" spans="2:14" x14ac:dyDescent="0.25">
      <c r="B11" s="31" t="s">
        <v>21</v>
      </c>
      <c r="C11" s="32"/>
      <c r="D11" s="8">
        <v>0.6</v>
      </c>
      <c r="E11" s="1">
        <v>9</v>
      </c>
      <c r="F11" s="4">
        <f t="shared" si="0"/>
        <v>5.3999999999999995</v>
      </c>
      <c r="I11" s="1"/>
      <c r="J11" s="1"/>
      <c r="K11" s="1"/>
    </row>
    <row r="12" spans="2:14" x14ac:dyDescent="0.25">
      <c r="B12" s="31" t="s">
        <v>30</v>
      </c>
      <c r="C12" s="32"/>
      <c r="D12" s="3">
        <v>0.6</v>
      </c>
      <c r="E12" s="1">
        <v>4</v>
      </c>
      <c r="F12" s="4">
        <f t="shared" si="0"/>
        <v>2.4</v>
      </c>
      <c r="I12" s="1"/>
      <c r="J12" s="1"/>
      <c r="K12" s="1"/>
    </row>
    <row r="13" spans="2:14" x14ac:dyDescent="0.25">
      <c r="B13" s="31"/>
      <c r="C13" s="32"/>
      <c r="D13" s="3"/>
      <c r="E13" s="1"/>
      <c r="F13" s="8"/>
      <c r="I13" s="1"/>
      <c r="J13" s="1"/>
      <c r="K13" s="1"/>
    </row>
    <row r="14" spans="2:14" x14ac:dyDescent="0.25">
      <c r="E14" s="1" t="s">
        <v>25</v>
      </c>
      <c r="F14" s="2">
        <f>SUM(F3:F13)</f>
        <v>196.3</v>
      </c>
    </row>
    <row r="15" spans="2:14" x14ac:dyDescent="0.25">
      <c r="E15" s="1" t="s">
        <v>26</v>
      </c>
      <c r="F15" s="3">
        <v>469.61</v>
      </c>
    </row>
    <row r="16" spans="2:14" x14ac:dyDescent="0.25">
      <c r="E16" s="1" t="s">
        <v>27</v>
      </c>
      <c r="F16" s="3">
        <v>120</v>
      </c>
    </row>
    <row r="17" spans="5:10" x14ac:dyDescent="0.25">
      <c r="E17" s="13" t="s">
        <v>28</v>
      </c>
      <c r="F17" s="3">
        <f>H3</f>
        <v>349.61</v>
      </c>
      <c r="I17" t="s">
        <v>33</v>
      </c>
      <c r="J17" s="14">
        <f>F15-H3</f>
        <v>120</v>
      </c>
    </row>
  </sheetData>
  <mergeCells count="25">
    <mergeCell ref="B6:C6"/>
    <mergeCell ref="I1:I2"/>
    <mergeCell ref="J1:J2"/>
    <mergeCell ref="K1:K2"/>
    <mergeCell ref="L1:L2"/>
    <mergeCell ref="M1:M2"/>
    <mergeCell ref="N1:N2"/>
    <mergeCell ref="G3:G5"/>
    <mergeCell ref="H3:H5"/>
    <mergeCell ref="B3:C3"/>
    <mergeCell ref="B4:C4"/>
    <mergeCell ref="B5:C5"/>
    <mergeCell ref="C1:C2"/>
    <mergeCell ref="D1:D2"/>
    <mergeCell ref="E1:E2"/>
    <mergeCell ref="F1:F2"/>
    <mergeCell ref="G1:G2"/>
    <mergeCell ref="H1:H2"/>
    <mergeCell ref="B12:C12"/>
    <mergeCell ref="B13:C13"/>
    <mergeCell ref="B7:C7"/>
    <mergeCell ref="B8:C8"/>
    <mergeCell ref="B9:C9"/>
    <mergeCell ref="B10:C10"/>
    <mergeCell ref="B11:C11"/>
  </mergeCells>
  <conditionalFormatting sqref="L3">
    <cfRule type="cellIs" dxfId="8" priority="3" operator="greaterThan">
      <formula>$J$3</formula>
    </cfRule>
  </conditionalFormatting>
  <conditionalFormatting sqref="L4">
    <cfRule type="cellIs" dxfId="7" priority="2" operator="greaterThan">
      <formula>$J$4</formula>
    </cfRule>
  </conditionalFormatting>
  <conditionalFormatting sqref="L5">
    <cfRule type="cellIs" dxfId="6" priority="1" operator="greaterThan">
      <formula>$J$5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I22" sqref="I22"/>
    </sheetView>
  </sheetViews>
  <sheetFormatPr defaultRowHeight="15" x14ac:dyDescent="0.25"/>
  <cols>
    <col min="4" max="4" width="35.85546875" customWidth="1"/>
    <col min="5" max="5" width="27.7109375" customWidth="1"/>
  </cols>
  <sheetData>
    <row r="1" spans="1:13" x14ac:dyDescent="0.25">
      <c r="B1" s="26" t="s">
        <v>0</v>
      </c>
      <c r="C1" s="22" t="s">
        <v>1</v>
      </c>
      <c r="D1" s="22" t="s">
        <v>2</v>
      </c>
      <c r="E1" s="22" t="s">
        <v>3</v>
      </c>
      <c r="F1" s="24" t="s">
        <v>10</v>
      </c>
      <c r="G1" s="24" t="s">
        <v>11</v>
      </c>
      <c r="H1" s="29" t="s">
        <v>4</v>
      </c>
      <c r="I1" s="24" t="s">
        <v>5</v>
      </c>
      <c r="J1" s="18" t="s">
        <v>6</v>
      </c>
      <c r="K1" s="22" t="s">
        <v>8</v>
      </c>
      <c r="L1" s="22" t="s">
        <v>9</v>
      </c>
      <c r="M1" s="20" t="s">
        <v>7</v>
      </c>
    </row>
    <row r="2" spans="1:13" ht="15.75" thickBot="1" x14ac:dyDescent="0.3">
      <c r="B2" s="27"/>
      <c r="C2" s="28"/>
      <c r="D2" s="23"/>
      <c r="E2" s="23"/>
      <c r="F2" s="25"/>
      <c r="G2" s="25"/>
      <c r="H2" s="30"/>
      <c r="I2" s="25"/>
      <c r="J2" s="19"/>
      <c r="K2" s="23"/>
      <c r="L2" s="23"/>
      <c r="M2" s="21"/>
    </row>
    <row r="3" spans="1:13" x14ac:dyDescent="0.25">
      <c r="A3" s="33" t="s">
        <v>24</v>
      </c>
      <c r="B3" s="34"/>
      <c r="C3" s="2">
        <v>0.5</v>
      </c>
      <c r="D3" s="6">
        <v>8</v>
      </c>
      <c r="E3" s="4">
        <f>D3*C3</f>
        <v>4</v>
      </c>
      <c r="F3" s="15">
        <v>485.8</v>
      </c>
      <c r="G3" s="15">
        <f>E15-E16</f>
        <v>469.61</v>
      </c>
      <c r="H3" s="4"/>
      <c r="I3" s="5"/>
      <c r="J3" s="5"/>
      <c r="K3" s="5"/>
      <c r="L3" s="5"/>
      <c r="M3" s="5"/>
    </row>
    <row r="4" spans="1:13" x14ac:dyDescent="0.25">
      <c r="A4" s="35" t="s">
        <v>14</v>
      </c>
      <c r="B4" s="32"/>
      <c r="C4" s="2">
        <v>0.6</v>
      </c>
      <c r="D4" s="7">
        <v>60</v>
      </c>
      <c r="E4" s="4">
        <f t="shared" ref="E4:E12" si="0">D4*C4</f>
        <v>36</v>
      </c>
      <c r="F4" s="16"/>
      <c r="G4" s="16"/>
      <c r="H4" s="3"/>
      <c r="I4" s="1"/>
      <c r="J4" s="1"/>
      <c r="K4" s="1"/>
      <c r="L4" s="1"/>
      <c r="M4" s="1"/>
    </row>
    <row r="5" spans="1:13" x14ac:dyDescent="0.25">
      <c r="A5" s="35" t="s">
        <v>15</v>
      </c>
      <c r="B5" s="32"/>
      <c r="C5" s="2">
        <v>0.8</v>
      </c>
      <c r="D5" s="7">
        <v>17</v>
      </c>
      <c r="E5" s="4">
        <f t="shared" si="0"/>
        <v>13.600000000000001</v>
      </c>
      <c r="F5" s="17"/>
      <c r="G5" s="17"/>
      <c r="H5" s="2"/>
      <c r="I5" s="1"/>
      <c r="J5" s="1"/>
      <c r="K5" s="1"/>
      <c r="L5" s="1"/>
      <c r="M5" s="1"/>
    </row>
    <row r="6" spans="1:13" x14ac:dyDescent="0.25">
      <c r="A6" s="31" t="s">
        <v>16</v>
      </c>
      <c r="B6" s="32"/>
      <c r="C6" s="8">
        <v>0.9</v>
      </c>
      <c r="D6" s="1">
        <v>22</v>
      </c>
      <c r="E6" s="4">
        <f t="shared" si="0"/>
        <v>19.8</v>
      </c>
      <c r="H6" s="1"/>
      <c r="I6" s="1"/>
      <c r="J6" s="1"/>
      <c r="K6" t="s">
        <v>12</v>
      </c>
    </row>
    <row r="7" spans="1:13" x14ac:dyDescent="0.25">
      <c r="A7" s="31" t="s">
        <v>17</v>
      </c>
      <c r="B7" s="32"/>
      <c r="C7" s="8">
        <v>0.9</v>
      </c>
      <c r="D7" s="1">
        <v>41</v>
      </c>
      <c r="E7" s="4">
        <f t="shared" si="0"/>
        <v>36.9</v>
      </c>
      <c r="H7" s="1"/>
      <c r="I7" s="1"/>
      <c r="J7" s="1"/>
    </row>
    <row r="8" spans="1:13" x14ac:dyDescent="0.25">
      <c r="A8" s="31" t="s">
        <v>18</v>
      </c>
      <c r="B8" s="32"/>
      <c r="C8" s="8">
        <v>0.8</v>
      </c>
      <c r="D8" s="1">
        <v>6</v>
      </c>
      <c r="E8" s="4">
        <f t="shared" si="0"/>
        <v>4.8000000000000007</v>
      </c>
      <c r="H8" s="1"/>
      <c r="I8" s="1"/>
      <c r="J8" s="1"/>
    </row>
    <row r="9" spans="1:13" x14ac:dyDescent="0.25">
      <c r="A9" s="31" t="s">
        <v>19</v>
      </c>
      <c r="B9" s="32"/>
      <c r="C9" s="8">
        <v>0.7</v>
      </c>
      <c r="D9" s="1">
        <v>13</v>
      </c>
      <c r="E9" s="4">
        <f t="shared" si="0"/>
        <v>9.1</v>
      </c>
      <c r="H9" s="1"/>
      <c r="I9" s="1"/>
      <c r="J9" s="1"/>
    </row>
    <row r="10" spans="1:13" x14ac:dyDescent="0.25">
      <c r="A10" s="31" t="s">
        <v>20</v>
      </c>
      <c r="B10" s="32"/>
      <c r="C10" s="8">
        <v>0.9</v>
      </c>
      <c r="D10" s="1">
        <v>12</v>
      </c>
      <c r="E10" s="4">
        <f t="shared" si="0"/>
        <v>10.8</v>
      </c>
      <c r="H10" s="1"/>
      <c r="I10" s="1"/>
      <c r="J10" s="1"/>
    </row>
    <row r="11" spans="1:13" x14ac:dyDescent="0.25">
      <c r="A11" s="31" t="s">
        <v>21</v>
      </c>
      <c r="B11" s="32"/>
      <c r="C11" s="8">
        <v>0.6</v>
      </c>
      <c r="D11" s="1">
        <v>1</v>
      </c>
      <c r="E11" s="4">
        <f t="shared" si="0"/>
        <v>0.6</v>
      </c>
      <c r="H11" s="1"/>
      <c r="I11" s="1"/>
      <c r="J11" s="1"/>
    </row>
    <row r="12" spans="1:13" x14ac:dyDescent="0.25">
      <c r="A12" s="31" t="s">
        <v>30</v>
      </c>
      <c r="B12" s="32"/>
      <c r="C12" s="3">
        <v>0.6</v>
      </c>
      <c r="D12" s="1">
        <v>6</v>
      </c>
      <c r="E12" s="4">
        <f t="shared" si="0"/>
        <v>3.5999999999999996</v>
      </c>
      <c r="H12" s="1"/>
      <c r="I12" s="1"/>
      <c r="J12" s="1"/>
    </row>
    <row r="13" spans="1:13" x14ac:dyDescent="0.25">
      <c r="A13" s="31"/>
      <c r="B13" s="32"/>
      <c r="C13" s="3"/>
      <c r="D13" s="1"/>
      <c r="E13" s="8"/>
      <c r="H13" s="1"/>
      <c r="I13" s="1"/>
      <c r="J13" s="1"/>
    </row>
    <row r="14" spans="1:13" x14ac:dyDescent="0.25">
      <c r="D14" s="1" t="s">
        <v>25</v>
      </c>
      <c r="E14" s="2">
        <f>SUM(E3:E13)</f>
        <v>139.19999999999999</v>
      </c>
    </row>
    <row r="15" spans="1:13" x14ac:dyDescent="0.25">
      <c r="D15" s="1" t="s">
        <v>26</v>
      </c>
      <c r="E15" s="3">
        <v>469.61</v>
      </c>
    </row>
    <row r="16" spans="1:13" x14ac:dyDescent="0.25">
      <c r="D16" s="1" t="s">
        <v>27</v>
      </c>
      <c r="E16" s="3"/>
    </row>
    <row r="17" spans="4:9" x14ac:dyDescent="0.25">
      <c r="D17" s="13" t="s">
        <v>28</v>
      </c>
      <c r="E17" s="3">
        <f>G3</f>
        <v>469.61</v>
      </c>
      <c r="H17" t="s">
        <v>33</v>
      </c>
      <c r="I17" s="14">
        <f>E15-G3</f>
        <v>0</v>
      </c>
    </row>
  </sheetData>
  <mergeCells count="25">
    <mergeCell ref="A13:B13"/>
    <mergeCell ref="A7:B7"/>
    <mergeCell ref="A8:B8"/>
    <mergeCell ref="A9:B9"/>
    <mergeCell ref="A10:B10"/>
    <mergeCell ref="A11:B11"/>
    <mergeCell ref="A12:B12"/>
    <mergeCell ref="A3:B3"/>
    <mergeCell ref="F3:F5"/>
    <mergeCell ref="G3:G5"/>
    <mergeCell ref="A4:B4"/>
    <mergeCell ref="A5:B5"/>
    <mergeCell ref="A6:B6"/>
    <mergeCell ref="H1:H2"/>
    <mergeCell ref="I1:I2"/>
    <mergeCell ref="J1:J2"/>
    <mergeCell ref="K1:K2"/>
    <mergeCell ref="L1:L2"/>
    <mergeCell ref="M1:M2"/>
    <mergeCell ref="B1:B2"/>
    <mergeCell ref="C1:C2"/>
    <mergeCell ref="D1:D2"/>
    <mergeCell ref="E1:E2"/>
    <mergeCell ref="F1:F2"/>
    <mergeCell ref="G1:G2"/>
  </mergeCells>
  <conditionalFormatting sqref="K3">
    <cfRule type="cellIs" dxfId="5" priority="3" operator="greaterThan">
      <formula>$J$3</formula>
    </cfRule>
  </conditionalFormatting>
  <conditionalFormatting sqref="K4">
    <cfRule type="cellIs" dxfId="3" priority="2" operator="greaterThan">
      <formula>$J$4</formula>
    </cfRule>
  </conditionalFormatting>
  <conditionalFormatting sqref="K5">
    <cfRule type="cellIs" dxfId="1" priority="1" operator="greaterThan">
      <formula>$J$5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verkoop week 0210</vt:lpstr>
      <vt:lpstr>verkoop week 0910</vt:lpstr>
      <vt:lpstr>verkoop week 1610</vt:lpstr>
      <vt:lpstr>verkoop week 2310</vt:lpstr>
      <vt:lpstr>verkoopweek 0611</vt:lpstr>
      <vt:lpstr>verkoopweek 03,12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klasx</dc:creator>
  <cp:lastModifiedBy>SJIK</cp:lastModifiedBy>
  <cp:lastPrinted>2014-09-03T08:01:07Z</cp:lastPrinted>
  <dcterms:created xsi:type="dcterms:W3CDTF">2014-09-03T07:33:34Z</dcterms:created>
  <dcterms:modified xsi:type="dcterms:W3CDTF">2014-12-03T08:59:32Z</dcterms:modified>
</cp:coreProperties>
</file>